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Reporte Fisico Financiero\2do trimestre\"/>
    </mc:Choice>
  </mc:AlternateContent>
  <xr:revisionPtr revIDLastSave="0" documentId="13_ncr:1_{92FC5296-DEE5-450D-B745-8E7292B34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6" i="1" l="1"/>
  <c r="J31" i="1"/>
  <c r="J30" i="1"/>
  <c r="I31" i="1"/>
  <c r="C17" i="1"/>
  <c r="C16" i="1"/>
  <c r="C15" i="1"/>
</calcChain>
</file>

<file path=xl/sharedStrings.xml><?xml version="1.0" encoding="utf-8"?>
<sst xmlns="http://schemas.openxmlformats.org/spreadsheetml/2006/main" count="80" uniqueCount="73">
  <si>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</si>
  <si>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</si>
  <si>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</si>
  <si>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</si>
  <si>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</si>
  <si>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</si>
  <si>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</si>
  <si>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</si>
  <si>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</si>
  <si>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</si>
  <si>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</si>
  <si>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</si>
  <si>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</si>
  <si>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</si>
  <si>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</si>
  <si>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</si>
  <si>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</si>
  <si>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</si>
  <si>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</si>
  <si>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</si>
  <si>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</si>
  <si>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</si>
  <si>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</si>
  <si>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</si>
  <si>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</si>
  <si>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</si>
  <si>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</si>
  <si>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</si>
  <si>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</si>
  <si>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</si>
  <si>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</si>
  <si>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</si>
  <si>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</si>
  <si>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</si>
  <si>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</si>
  <si>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</si>
  <si>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</si>
  <si>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</si>
  <si>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</si>
  <si>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</si>
  <si>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</si>
  <si>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</si>
  <si>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</si>
  <si>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</si>
  <si>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</si>
  <si>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</si>
  <si>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</si>
  <si>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</si>
  <si>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</si>
  <si>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0211 Ministerio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</si>
  <si>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</si>
  <si>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</si>
  <si>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</si>
  <si>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</si>
  <si>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Población General.</t>
  </si>
  <si>
    <t>Este programa contribuye a desarrollar y brindar un mejor servicio de transporte público, eficiente, accesible, seguro, oportuno, cómodo, económico y de calidad a todos los usuarios.</t>
  </si>
  <si>
    <t>23-Acceso y uso adecuado del Servicio de Transporte.</t>
  </si>
  <si>
    <t>5872 - Usuarios reciben servicios de transporte ferroviario</t>
  </si>
  <si>
    <t>5873 - Usuarios reciben servicios de transporte aéreo por cable</t>
  </si>
  <si>
    <t>Cantidad de pasajeros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</si>
  <si>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</si>
  <si>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</si>
  <si>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I -Información Institucional</t>
  </si>
  <si>
    <t>01-Misterio de Obras Públicas y Comunicaciones</t>
  </si>
  <si>
    <t>Mantener el tiempo promedio de desplazamiento de usuarios de líneas 1 y 2 Metro SD de 45 minutos en el año 2020 a 45 minutos en el 2022.</t>
  </si>
  <si>
    <t xml:space="preserve">1. Continuar con la construcción de la obra física - Terminal Los Alcarrizos-Luperón y construcción del túnel de la Línea 2 C. </t>
  </si>
  <si>
    <t>2. Continuar con la ejecución de proyecto de ampliación de la capacidad de transporte de la Línea1 de lMSD, para aumentar la capacidad de transporte a diciembre en el año 2022, lo cual permitirá aumentar la ejecución física.</t>
  </si>
  <si>
    <t>Transporte de usuarios equivalente a 22,311,026 pasajeros, lo que representa un 102.02% de la meta física programada con respecto a la meta física alcanzada. Se logró una ejecución financiera trimestral de DOP 2,290,936,068.66.</t>
  </si>
  <si>
    <t xml:space="preserve">Transporte de usuarios equivalente a 887,639 pasajeros, lo que representa un 104.93% de la meta física programada con respecto a la meta física alcanzada. Se logró una ejecución financiera trimestral de DOP 57,505,202.03. </t>
  </si>
  <si>
    <r>
      <t xml:space="preserve">VI. </t>
    </r>
    <r>
      <rPr>
        <b/>
        <sz val="12"/>
        <color theme="0"/>
        <rFont val="Century Gothic"/>
        <family val="2"/>
      </rPr>
      <t>Oportunidades de Mejora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</si>
  <si>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</si>
  <si>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El desempeño financiero presenta un porcentaje de cumplimiento del 300.59%. Para el segundo trimestre se ejecutaron los pagos por las afecciones y obras físicas. Además, ha incrementado la frecuencia de los pagos a los mantenimientos. Recordando que no se debe considerar la ejecución por parte de los recursos del proyecto de la Línea 2C, Tramo Alcarrizos-Luperón (según correo previo de la analista).</t>
  </si>
  <si>
    <t>El desempeño financiero presenta un porcentaje de un 76.38%. Para el segundo trimestre se debió realizar una reprogramación de pagos, ya que las facturas correspondientes a los contratistas de mantenimiento llegaron con retraso.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</si>
</sst>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/>
    <xf numFmtId="0" fontId="2" fillId="9" borderId="1" xfId="0" applyFont="1" applyFill="1" applyBorder="1" applyAlignment="1">
      <alignment vertical="top" wrapText="1"/>
    </xf>
    <xf numFmtId="0" fontId="9" fillId="0" borderId="0" xfId="0" applyFont="1" applyProtection="1">
      <protection locked="0"/>
    </xf>
    <xf numFmtId="0" fontId="2" fillId="9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vertical="top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vertical="center"/>
    </xf>
    <xf numFmtId="0" fontId="4" fillId="9" borderId="18" xfId="0" applyFont="1" applyFill="1" applyBorder="1"/>
    <xf numFmtId="0" fontId="2" fillId="9" borderId="17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vertical="center"/>
    </xf>
    <xf numFmtId="0" fontId="2" fillId="9" borderId="17" xfId="0" applyFont="1" applyFill="1" applyBorder="1" applyAlignment="1">
      <alignment vertical="center" wrapText="1"/>
    </xf>
    <xf numFmtId="0" fontId="9" fillId="0" borderId="17" xfId="0" applyFont="1" applyBorder="1"/>
    <xf numFmtId="0" fontId="13" fillId="8" borderId="28" xfId="0" applyFont="1" applyFill="1" applyBorder="1" applyAlignment="1">
      <alignment horizontal="center" vertical="center" wrapText="1" readingOrder="1"/>
    </xf>
    <xf numFmtId="0" fontId="13" fillId="8" borderId="29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165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67" fontId="8" fillId="7" borderId="23" xfId="0" applyNumberFormat="1" applyFont="1" applyFill="1" applyBorder="1" applyAlignment="1" applyProtection="1">
      <alignment horizontal="center" vertical="center" wrapText="1" readingOrder="1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165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" fillId="9" borderId="17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/>
    <xf numFmtId="0" fontId="11" fillId="9" borderId="0" xfId="0" applyFont="1" applyFill="1" applyBorder="1" applyAlignment="1" applyProtection="1">
      <alignment horizontal="left" vertical="center" wrapText="1"/>
      <protection locked="0"/>
    </xf>
    <xf numFmtId="0" fontId="11" fillId="9" borderId="0" xfId="0" applyFont="1" applyFill="1" applyAlignment="1" applyProtection="1">
      <alignment horizontal="left" vertical="center" wrapText="1"/>
      <protection locked="0"/>
    </xf>
    <xf numFmtId="0" fontId="11" fillId="9" borderId="18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11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9" borderId="20" xfId="0" applyFont="1" applyFill="1" applyBorder="1" applyAlignment="1" applyProtection="1">
      <alignment horizontal="left" vertical="center"/>
      <protection locked="0"/>
    </xf>
    <xf numFmtId="0" fontId="11" fillId="9" borderId="20" xfId="0" applyFont="1" applyFill="1" applyBorder="1" applyAlignment="1" applyProtection="1">
      <alignment horizontal="left" vertical="center" wrapText="1"/>
      <protection locked="0"/>
    </xf>
    <xf numFmtId="39" fontId="8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8" borderId="26" xfId="0" applyFont="1" applyFill="1" applyBorder="1" applyAlignment="1">
      <alignment horizontal="center" vertical="center" wrapText="1" readingOrder="1"/>
    </xf>
    <xf numFmtId="0" fontId="8" fillId="6" borderId="26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/>
    </xf>
    <xf numFmtId="49" fontId="11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4" fontId="8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0" fontId="8" fillId="7" borderId="27" xfId="2" applyNumberFormat="1" applyFont="1" applyFill="1" applyBorder="1" applyAlignment="1" applyProtection="1">
      <alignment horizontal="center" vertical="center" wrapText="1" readingOrder="1"/>
    </xf>
    <xf numFmtId="0" fontId="8" fillId="6" borderId="27" xfId="0" applyFont="1" applyFill="1" applyBorder="1" applyAlignment="1">
      <alignment vertical="top" wrapText="1"/>
    </xf>
  </cellXfs>
  <cellStyles count="4">
    <cellStyle name="Millares" xfId="1" builtinId="3"/>
    <cellStyle name="Normal" xfId="0" builtinId="0"/>
    <cellStyle name="Normal 4" xfId="3" xr:uid="{01D570F5-A4F1-4B71-BB6C-B16E9B200E61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1</xdr:row>
      <xdr:rowOff>34018</xdr:rowOff>
    </xdr:from>
    <xdr:ext cx="1322070" cy="747453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38125"/>
          <a:ext cx="1322070" cy="7474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 dataCellStyle="Normal 4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view="pageBreakPreview" topLeftCell="A13" zoomScaleNormal="100" zoomScaleSheetLayoutView="100" workbookViewId="0">
      <selection activeCell="A46" sqref="A46:J46"/>
    </sheetView>
  </sheetViews>
  <sheetFormatPr baseColWidth="10" defaultColWidth="11.42578125" defaultRowHeight="15.75" x14ac:dyDescent="0.25"/>
  <cols>
    <col min="1" max="1" width="28.42578125" style="1" customWidth="1"/>
    <col min="2" max="3" width="12.7109375" style="1" customWidth="1"/>
    <col min="4" max="4" width="17.7109375" style="1" customWidth="1"/>
    <col min="5" max="5" width="12.7109375" style="1" customWidth="1"/>
    <col min="6" max="6" width="15.42578125" style="1" customWidth="1"/>
    <col min="7" max="7" width="14.85546875" style="1" customWidth="1"/>
    <col min="8" max="8" width="17.85546875" style="1" customWidth="1"/>
    <col min="9" max="10" width="12.7109375" style="1" customWidth="1"/>
    <col min="11" max="11" width="11.42578125" style="1"/>
    <col min="12" max="16384" width="11.42578125" style="2"/>
  </cols>
  <sheetData>
    <row r="1" spans="1:11" ht="16.5" thickBot="1" x14ac:dyDescent="0.3"/>
    <row r="2" spans="1:11" ht="16.5" thickBot="1" x14ac:dyDescent="0.3">
      <c r="A2" s="3"/>
      <c r="B2" s="55" t="s">
        <v>48</v>
      </c>
      <c r="C2" s="56"/>
      <c r="D2" s="56"/>
      <c r="E2" s="56"/>
      <c r="F2" s="56"/>
      <c r="G2" s="56"/>
      <c r="H2" s="56"/>
      <c r="I2" s="56"/>
      <c r="J2" s="57"/>
      <c r="K2" s="4"/>
    </row>
    <row r="3" spans="1:11" ht="32.25" thickBot="1" x14ac:dyDescent="0.3">
      <c r="A3" s="5"/>
      <c r="B3" s="58" t="s">
        <v>0</v>
      </c>
      <c r="C3" s="59"/>
      <c r="D3" s="58" t="s">
        <v>1</v>
      </c>
      <c r="E3" s="59"/>
      <c r="F3" s="59"/>
      <c r="G3" s="59"/>
      <c r="H3" s="60"/>
      <c r="I3" s="6" t="s">
        <v>2</v>
      </c>
      <c r="J3" s="7" t="s">
        <v>3</v>
      </c>
      <c r="K3" s="4"/>
    </row>
    <row r="4" spans="1:11" ht="16.5" thickBot="1" x14ac:dyDescent="0.3">
      <c r="A4" s="8"/>
      <c r="B4" s="61" t="s">
        <v>4</v>
      </c>
      <c r="C4" s="62"/>
      <c r="D4" s="61"/>
      <c r="E4" s="62"/>
      <c r="F4" s="62"/>
      <c r="G4" s="62"/>
      <c r="H4" s="63"/>
      <c r="I4" s="9">
        <v>44717</v>
      </c>
      <c r="J4" s="10">
        <v>1</v>
      </c>
      <c r="K4" s="4"/>
    </row>
    <row r="5" spans="1:11" x14ac:dyDescent="0.25">
      <c r="A5" s="64"/>
      <c r="B5" s="65"/>
      <c r="C5" s="65"/>
      <c r="D5" s="66"/>
      <c r="E5" s="66"/>
      <c r="F5" s="66"/>
      <c r="G5" s="66"/>
      <c r="H5" s="66"/>
      <c r="I5" s="65"/>
      <c r="J5" s="67"/>
      <c r="K5" s="4"/>
    </row>
    <row r="6" spans="1:11" ht="3" customHeight="1" x14ac:dyDescent="0.25">
      <c r="A6" s="51"/>
      <c r="B6" s="52"/>
      <c r="C6" s="52"/>
      <c r="D6" s="52"/>
      <c r="E6" s="52"/>
      <c r="F6" s="52"/>
      <c r="G6" s="52"/>
      <c r="H6" s="52"/>
      <c r="I6" s="52"/>
      <c r="J6" s="53"/>
      <c r="K6" s="4"/>
    </row>
    <row r="7" spans="1:11" x14ac:dyDescent="0.25">
      <c r="A7" s="44" t="s">
        <v>62</v>
      </c>
      <c r="B7" s="45"/>
      <c r="C7" s="45"/>
      <c r="D7" s="45"/>
      <c r="E7" s="45"/>
      <c r="F7" s="45"/>
      <c r="G7" s="45"/>
      <c r="H7" s="45"/>
      <c r="I7" s="45"/>
      <c r="J7" s="46"/>
      <c r="K7" s="4"/>
    </row>
    <row r="8" spans="1:11" x14ac:dyDescent="0.2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4"/>
    </row>
    <row r="9" spans="1:11" ht="17.25" customHeight="1" x14ac:dyDescent="0.25">
      <c r="A9" s="11" t="s">
        <v>6</v>
      </c>
      <c r="B9" s="68" t="s">
        <v>49</v>
      </c>
      <c r="C9" s="68"/>
      <c r="D9" s="68"/>
      <c r="E9" s="68"/>
      <c r="F9" s="68"/>
      <c r="G9" s="68"/>
      <c r="H9" s="68"/>
      <c r="I9" s="68"/>
      <c r="J9" s="68"/>
      <c r="K9" s="4"/>
    </row>
    <row r="10" spans="1:11" ht="17.25" customHeight="1" x14ac:dyDescent="0.25">
      <c r="A10" s="12" t="s">
        <v>34</v>
      </c>
      <c r="B10" s="85" t="s">
        <v>63</v>
      </c>
      <c r="C10" s="85"/>
      <c r="D10" s="85"/>
      <c r="E10" s="85"/>
      <c r="F10" s="85"/>
      <c r="G10" s="85"/>
      <c r="H10" s="85"/>
      <c r="I10" s="85"/>
      <c r="J10" s="85"/>
      <c r="K10" s="4"/>
    </row>
    <row r="11" spans="1:11" ht="16.5" customHeight="1" x14ac:dyDescent="0.25">
      <c r="A11" s="12" t="s">
        <v>35</v>
      </c>
      <c r="B11" s="85" t="s">
        <v>50</v>
      </c>
      <c r="C11" s="85"/>
      <c r="D11" s="85"/>
      <c r="E11" s="85"/>
      <c r="F11" s="85"/>
      <c r="G11" s="85"/>
      <c r="H11" s="85"/>
      <c r="I11" s="85"/>
      <c r="J11" s="85"/>
      <c r="K11" s="4"/>
    </row>
    <row r="12" spans="1:11" ht="22.5" customHeight="1" x14ac:dyDescent="0.25">
      <c r="A12" s="11" t="s">
        <v>7</v>
      </c>
      <c r="B12" s="69" t="s">
        <v>51</v>
      </c>
      <c r="C12" s="69"/>
      <c r="D12" s="69"/>
      <c r="E12" s="69"/>
      <c r="F12" s="69"/>
      <c r="G12" s="69"/>
      <c r="H12" s="69"/>
      <c r="I12" s="69"/>
      <c r="J12" s="69"/>
    </row>
    <row r="13" spans="1:11" ht="28.5" customHeight="1" x14ac:dyDescent="0.25">
      <c r="A13" s="11" t="s">
        <v>8</v>
      </c>
      <c r="B13" s="70" t="s">
        <v>52</v>
      </c>
      <c r="C13" s="70"/>
      <c r="D13" s="70"/>
      <c r="E13" s="70"/>
      <c r="F13" s="70"/>
      <c r="G13" s="70"/>
      <c r="H13" s="70"/>
      <c r="I13" s="70"/>
      <c r="J13" s="70"/>
    </row>
    <row r="14" spans="1:11" x14ac:dyDescent="0.25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1" ht="27.75" customHeight="1" x14ac:dyDescent="0.25">
      <c r="A15" s="13" t="s">
        <v>10</v>
      </c>
      <c r="B15" s="14">
        <v>3</v>
      </c>
      <c r="C15" s="50" t="str">
        <f>IFERROR(VLOOKUP(B15,'[1]Validacion datos'!A2:B5,2,FALSE),"")</f>
        <v>DESARROLLO PRODUCTIVO</v>
      </c>
      <c r="D15" s="50"/>
      <c r="E15" s="50"/>
      <c r="F15" s="50"/>
      <c r="G15" s="50"/>
      <c r="H15" s="50"/>
      <c r="I15" s="50"/>
      <c r="J15" s="50"/>
    </row>
    <row r="16" spans="1:11" ht="26.25" customHeight="1" x14ac:dyDescent="0.25">
      <c r="A16" s="13" t="s">
        <v>11</v>
      </c>
      <c r="B16" s="15">
        <v>3.3</v>
      </c>
      <c r="C16" s="50" t="str">
        <f>IFERROR(VLOOKUP(B16,'[1]Validacion datos'!A8:B26,2,FALSE),"")</f>
        <v>Competitividad e innovavión en un ambiente favorable a la cooperación y la responsabilidad social</v>
      </c>
      <c r="D16" s="50"/>
      <c r="E16" s="50"/>
      <c r="F16" s="50"/>
      <c r="G16" s="50"/>
      <c r="H16" s="50"/>
      <c r="I16" s="50"/>
      <c r="J16" s="50"/>
    </row>
    <row r="17" spans="1:11" ht="46.5" customHeight="1" x14ac:dyDescent="0.25">
      <c r="A17" s="16" t="s">
        <v>12</v>
      </c>
      <c r="B17" s="15" t="s">
        <v>53</v>
      </c>
      <c r="C17" s="50" t="str">
        <f>IFERROR(VLOOKUP(B17,'[1]Validacion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7" s="50"/>
      <c r="E17" s="50"/>
      <c r="F17" s="50"/>
      <c r="G17" s="50"/>
      <c r="H17" s="50"/>
      <c r="I17" s="50"/>
      <c r="J17" s="50"/>
    </row>
    <row r="18" spans="1:11" x14ac:dyDescent="0.25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1" ht="29.25" customHeight="1" x14ac:dyDescent="0.25">
      <c r="A19" s="17" t="s">
        <v>14</v>
      </c>
      <c r="B19" s="42" t="s">
        <v>56</v>
      </c>
      <c r="C19" s="42"/>
      <c r="D19" s="42"/>
      <c r="E19" s="42"/>
      <c r="F19" s="42"/>
      <c r="G19" s="42"/>
      <c r="H19" s="42"/>
      <c r="I19" s="42"/>
      <c r="J19" s="43"/>
    </row>
    <row r="20" spans="1:11" ht="33" customHeight="1" x14ac:dyDescent="0.25">
      <c r="A20" s="18" t="s">
        <v>15</v>
      </c>
      <c r="B20" s="42" t="s">
        <v>55</v>
      </c>
      <c r="C20" s="42"/>
      <c r="D20" s="42"/>
      <c r="E20" s="42"/>
      <c r="F20" s="42"/>
      <c r="G20" s="42"/>
      <c r="H20" s="42"/>
      <c r="I20" s="42"/>
      <c r="J20" s="43"/>
    </row>
    <row r="21" spans="1:11" ht="34.5" customHeight="1" x14ac:dyDescent="0.25">
      <c r="A21" s="18" t="s">
        <v>16</v>
      </c>
      <c r="B21" s="42" t="s">
        <v>54</v>
      </c>
      <c r="C21" s="42"/>
      <c r="D21" s="42"/>
      <c r="E21" s="42"/>
      <c r="F21" s="42"/>
      <c r="G21" s="42"/>
      <c r="H21" s="42"/>
      <c r="I21" s="42"/>
      <c r="J21" s="43"/>
    </row>
    <row r="22" spans="1:11" ht="35.25" customHeight="1" x14ac:dyDescent="0.25">
      <c r="A22" s="18" t="s">
        <v>36</v>
      </c>
      <c r="B22" s="42" t="s">
        <v>64</v>
      </c>
      <c r="C22" s="42"/>
      <c r="D22" s="42"/>
      <c r="E22" s="42"/>
      <c r="F22" s="42"/>
      <c r="G22" s="42"/>
      <c r="H22" s="42"/>
      <c r="I22" s="42"/>
      <c r="J22" s="43"/>
      <c r="K22" s="4"/>
    </row>
    <row r="23" spans="1:11" x14ac:dyDescent="0.2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1" x14ac:dyDescent="0.25">
      <c r="A24" s="76" t="s">
        <v>18</v>
      </c>
      <c r="B24" s="77"/>
      <c r="C24" s="77"/>
      <c r="D24" s="77"/>
      <c r="E24" s="77"/>
      <c r="F24" s="77"/>
      <c r="G24" s="77"/>
      <c r="H24" s="77"/>
      <c r="I24" s="77"/>
      <c r="J24" s="78"/>
      <c r="K24" s="4"/>
    </row>
    <row r="25" spans="1:11" ht="15" customHeight="1" x14ac:dyDescent="0.25">
      <c r="A25" s="79" t="s">
        <v>19</v>
      </c>
      <c r="B25" s="80"/>
      <c r="C25" s="81" t="s">
        <v>20</v>
      </c>
      <c r="D25" s="83"/>
      <c r="E25" s="83"/>
      <c r="F25" s="83" t="s">
        <v>21</v>
      </c>
      <c r="G25" s="83"/>
      <c r="H25" s="80"/>
      <c r="I25" s="81" t="s">
        <v>22</v>
      </c>
      <c r="J25" s="82"/>
    </row>
    <row r="26" spans="1:11" ht="18.75" customHeight="1" x14ac:dyDescent="0.25">
      <c r="A26" s="86">
        <v>8979667454</v>
      </c>
      <c r="B26" s="87"/>
      <c r="C26" s="71">
        <v>12634029641</v>
      </c>
      <c r="D26" s="72"/>
      <c r="E26" s="73"/>
      <c r="F26" s="71">
        <v>2348441270.6900001</v>
      </c>
      <c r="G26" s="72"/>
      <c r="H26" s="73"/>
      <c r="I26" s="88">
        <f>IF(F26&gt;0,F26/C26,0)</f>
        <v>0.18588220365328492</v>
      </c>
      <c r="J26" s="89"/>
    </row>
    <row r="27" spans="1:11" x14ac:dyDescent="0.25">
      <c r="A27" s="76" t="s">
        <v>23</v>
      </c>
      <c r="B27" s="77"/>
      <c r="C27" s="77"/>
      <c r="D27" s="77"/>
      <c r="E27" s="77"/>
      <c r="F27" s="77"/>
      <c r="G27" s="77"/>
      <c r="H27" s="77"/>
      <c r="I27" s="77"/>
      <c r="J27" s="78"/>
      <c r="K27" s="4"/>
    </row>
    <row r="28" spans="1:11" x14ac:dyDescent="0.25">
      <c r="A28" s="19"/>
      <c r="B28" s="2"/>
      <c r="C28" s="74" t="s">
        <v>47</v>
      </c>
      <c r="D28" s="75"/>
      <c r="E28" s="74" t="s">
        <v>45</v>
      </c>
      <c r="F28" s="75"/>
      <c r="G28" s="74" t="s">
        <v>46</v>
      </c>
      <c r="H28" s="74"/>
      <c r="I28" s="74" t="s">
        <v>24</v>
      </c>
      <c r="J28" s="90"/>
    </row>
    <row r="29" spans="1:11" ht="58.5" customHeight="1" x14ac:dyDescent="0.25">
      <c r="A29" s="20" t="s">
        <v>25</v>
      </c>
      <c r="B29" s="21" t="s">
        <v>26</v>
      </c>
      <c r="C29" s="21" t="s">
        <v>37</v>
      </c>
      <c r="D29" s="21" t="s">
        <v>38</v>
      </c>
      <c r="E29" s="21" t="s">
        <v>39</v>
      </c>
      <c r="F29" s="21" t="s">
        <v>40</v>
      </c>
      <c r="G29" s="21" t="s">
        <v>41</v>
      </c>
      <c r="H29" s="21" t="s">
        <v>42</v>
      </c>
      <c r="I29" s="21" t="s">
        <v>43</v>
      </c>
      <c r="J29" s="22" t="s">
        <v>44</v>
      </c>
    </row>
    <row r="30" spans="1:11" ht="57" customHeight="1" x14ac:dyDescent="0.25">
      <c r="A30" s="23" t="s">
        <v>57</v>
      </c>
      <c r="B30" s="24" t="s">
        <v>59</v>
      </c>
      <c r="C30" s="25">
        <v>91241662.499999985</v>
      </c>
      <c r="D30" s="26">
        <v>3179667454.000001</v>
      </c>
      <c r="E30" s="27">
        <v>21870040</v>
      </c>
      <c r="F30" s="26">
        <v>762145835.88999999</v>
      </c>
      <c r="G30" s="25">
        <v>22311026</v>
      </c>
      <c r="H30" s="26">
        <v>2290936068.6599998</v>
      </c>
      <c r="I30" s="28">
        <f>IF(G30&gt;0,G30/E30,0)</f>
        <v>1.0201639320275591</v>
      </c>
      <c r="J30" s="29">
        <f t="shared" ref="J30" si="0">IF(H30&gt;0,H30/F30,0)</f>
        <v>3.0059024936936729</v>
      </c>
    </row>
    <row r="31" spans="1:11" ht="60" customHeight="1" x14ac:dyDescent="0.25">
      <c r="A31" s="30" t="s">
        <v>58</v>
      </c>
      <c r="B31" s="31" t="s">
        <v>59</v>
      </c>
      <c r="C31" s="32">
        <v>3370711.5000000005</v>
      </c>
      <c r="D31" s="33">
        <v>300000000</v>
      </c>
      <c r="E31" s="34">
        <v>845910</v>
      </c>
      <c r="F31" s="33">
        <v>75287666</v>
      </c>
      <c r="G31" s="32">
        <v>887639</v>
      </c>
      <c r="H31" s="33">
        <v>57505202.030000001</v>
      </c>
      <c r="I31" s="28">
        <f>IF(G31&gt;0,G31/E31,0)</f>
        <v>1.0493303070066555</v>
      </c>
      <c r="J31" s="29">
        <f>IF(H31&gt;0,H31/F31,0)</f>
        <v>0.76380641192941223</v>
      </c>
    </row>
    <row r="32" spans="1:11" x14ac:dyDescent="0.25">
      <c r="A32" s="44" t="s">
        <v>27</v>
      </c>
      <c r="B32" s="45"/>
      <c r="C32" s="45"/>
      <c r="D32" s="45"/>
      <c r="E32" s="45"/>
      <c r="F32" s="45"/>
      <c r="G32" s="45"/>
      <c r="H32" s="45"/>
      <c r="I32" s="45"/>
      <c r="J32" s="46"/>
    </row>
    <row r="33" spans="1:11" x14ac:dyDescent="0.25">
      <c r="A33" s="76" t="s">
        <v>28</v>
      </c>
      <c r="B33" s="77"/>
      <c r="C33" s="77"/>
      <c r="D33" s="77"/>
      <c r="E33" s="77"/>
      <c r="F33" s="77"/>
      <c r="G33" s="77"/>
      <c r="H33" s="77"/>
      <c r="I33" s="77"/>
      <c r="J33" s="78"/>
      <c r="K33" s="4"/>
    </row>
    <row r="34" spans="1:11" ht="24" customHeight="1" x14ac:dyDescent="0.25">
      <c r="A34" s="35" t="s">
        <v>29</v>
      </c>
      <c r="B34" s="42" t="s">
        <v>57</v>
      </c>
      <c r="C34" s="42"/>
      <c r="D34" s="42"/>
      <c r="E34" s="42"/>
      <c r="F34" s="42"/>
      <c r="G34" s="42"/>
      <c r="H34" s="42"/>
      <c r="I34" s="42"/>
      <c r="J34" s="43"/>
    </row>
    <row r="35" spans="1:11" ht="46.5" customHeight="1" x14ac:dyDescent="0.25">
      <c r="A35" s="35" t="s">
        <v>30</v>
      </c>
      <c r="B35" s="42" t="s">
        <v>60</v>
      </c>
      <c r="C35" s="42"/>
      <c r="D35" s="42"/>
      <c r="E35" s="42"/>
      <c r="F35" s="42"/>
      <c r="G35" s="42"/>
      <c r="H35" s="42"/>
      <c r="I35" s="42"/>
      <c r="J35" s="43"/>
    </row>
    <row r="36" spans="1:11" ht="47.25" customHeight="1" x14ac:dyDescent="0.25">
      <c r="A36" s="35" t="s">
        <v>31</v>
      </c>
      <c r="B36" s="42" t="s">
        <v>67</v>
      </c>
      <c r="C36" s="42"/>
      <c r="D36" s="42"/>
      <c r="E36" s="42"/>
      <c r="F36" s="42"/>
      <c r="G36" s="42"/>
      <c r="H36" s="42"/>
      <c r="I36" s="42"/>
      <c r="J36" s="43"/>
    </row>
    <row r="37" spans="1:11" ht="85.5" customHeight="1" x14ac:dyDescent="0.25">
      <c r="A37" s="35" t="s">
        <v>32</v>
      </c>
      <c r="B37" s="42" t="s">
        <v>71</v>
      </c>
      <c r="C37" s="42"/>
      <c r="D37" s="42"/>
      <c r="E37" s="42"/>
      <c r="F37" s="42"/>
      <c r="G37" s="42"/>
      <c r="H37" s="42"/>
      <c r="I37" s="42"/>
      <c r="J37" s="43"/>
    </row>
    <row r="38" spans="1:11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8"/>
    </row>
    <row r="39" spans="1:11" ht="17.25" customHeight="1" x14ac:dyDescent="0.25">
      <c r="A39" s="35" t="s">
        <v>29</v>
      </c>
      <c r="B39" s="42" t="s">
        <v>58</v>
      </c>
      <c r="C39" s="42"/>
      <c r="D39" s="42"/>
      <c r="E39" s="42"/>
      <c r="F39" s="42"/>
      <c r="G39" s="42"/>
      <c r="H39" s="42"/>
      <c r="I39" s="42"/>
      <c r="J39" s="43"/>
    </row>
    <row r="40" spans="1:11" ht="48" customHeight="1" x14ac:dyDescent="0.25">
      <c r="A40" s="35" t="s">
        <v>30</v>
      </c>
      <c r="B40" s="42" t="s">
        <v>61</v>
      </c>
      <c r="C40" s="42"/>
      <c r="D40" s="42"/>
      <c r="E40" s="42"/>
      <c r="F40" s="42"/>
      <c r="G40" s="42"/>
      <c r="H40" s="42"/>
      <c r="I40" s="42"/>
      <c r="J40" s="43"/>
    </row>
    <row r="41" spans="1:11" ht="45.75" customHeight="1" x14ac:dyDescent="0.25">
      <c r="A41" s="35" t="s">
        <v>31</v>
      </c>
      <c r="B41" s="42" t="s">
        <v>68</v>
      </c>
      <c r="C41" s="42"/>
      <c r="D41" s="42"/>
      <c r="E41" s="42"/>
      <c r="F41" s="42"/>
      <c r="G41" s="42"/>
      <c r="H41" s="42"/>
      <c r="I41" s="42"/>
      <c r="J41" s="43"/>
    </row>
    <row r="42" spans="1:11" ht="51.75" customHeight="1" x14ac:dyDescent="0.25">
      <c r="A42" s="35" t="s">
        <v>32</v>
      </c>
      <c r="B42" s="42" t="s">
        <v>72</v>
      </c>
      <c r="C42" s="42"/>
      <c r="D42" s="42"/>
      <c r="E42" s="42"/>
      <c r="F42" s="42"/>
      <c r="G42" s="42"/>
      <c r="H42" s="42"/>
      <c r="I42" s="42"/>
      <c r="J42" s="43"/>
    </row>
    <row r="43" spans="1:11" x14ac:dyDescent="0.25">
      <c r="A43" s="44" t="s">
        <v>69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x14ac:dyDescent="0.25">
      <c r="A44" s="47" t="s">
        <v>33</v>
      </c>
      <c r="B44" s="48"/>
      <c r="C44" s="48"/>
      <c r="D44" s="48"/>
      <c r="E44" s="48"/>
      <c r="F44" s="48"/>
      <c r="G44" s="48"/>
      <c r="H44" s="48"/>
      <c r="I44" s="48"/>
      <c r="J44" s="49"/>
      <c r="K44" s="4"/>
    </row>
    <row r="45" spans="1:11" ht="29.25" customHeight="1" x14ac:dyDescent="0.25">
      <c r="A45" s="41" t="s">
        <v>65</v>
      </c>
      <c r="B45" s="41"/>
      <c r="C45" s="41"/>
      <c r="D45" s="41"/>
      <c r="E45" s="41"/>
      <c r="F45" s="41"/>
      <c r="G45" s="41"/>
      <c r="H45" s="41"/>
      <c r="I45" s="41"/>
      <c r="J45" s="41"/>
      <c r="K45" s="4"/>
    </row>
    <row r="46" spans="1:11" s="40" customFormat="1" ht="36" customHeight="1" x14ac:dyDescent="0.25">
      <c r="A46" s="41" t="s">
        <v>66</v>
      </c>
      <c r="B46" s="41"/>
      <c r="C46" s="41"/>
      <c r="D46" s="41"/>
      <c r="E46" s="41"/>
      <c r="F46" s="41"/>
      <c r="G46" s="41"/>
      <c r="H46" s="41"/>
      <c r="I46" s="41"/>
      <c r="J46" s="41"/>
      <c r="K46" s="39"/>
    </row>
    <row r="47" spans="1:11" s="40" customFormat="1" ht="24.75" hidden="1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39"/>
    </row>
    <row r="48" spans="1:11" s="40" customFormat="1" ht="24" hidden="1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39"/>
    </row>
    <row r="49" spans="1:10" ht="18" hidden="1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20.25" hidden="1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30.75" customHeight="1" x14ac:dyDescent="0.25">
      <c r="A51" s="84" t="s">
        <v>70</v>
      </c>
      <c r="B51" s="84"/>
      <c r="C51" s="84"/>
      <c r="D51" s="84"/>
      <c r="E51" s="84"/>
      <c r="F51" s="84"/>
      <c r="G51" s="84"/>
      <c r="H51" s="84"/>
      <c r="I51" s="84"/>
      <c r="J51" s="84"/>
    </row>
  </sheetData>
  <mergeCells count="57">
    <mergeCell ref="A51:J51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C17:J17"/>
    <mergeCell ref="A18:J18"/>
    <mergeCell ref="B19:J19"/>
    <mergeCell ref="B20:J20"/>
    <mergeCell ref="B21:J21"/>
    <mergeCell ref="C16:J1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  <mergeCell ref="C15:J15"/>
    <mergeCell ref="A48:J48"/>
    <mergeCell ref="A49:J49"/>
    <mergeCell ref="A50:J50"/>
    <mergeCell ref="B39:J39"/>
    <mergeCell ref="B40:J40"/>
    <mergeCell ref="B41:J41"/>
    <mergeCell ref="B42:J42"/>
    <mergeCell ref="A47:J47"/>
    <mergeCell ref="A43:J43"/>
    <mergeCell ref="A44:J44"/>
    <mergeCell ref="A45:J45"/>
    <mergeCell ref="A46:J46"/>
  </mergeCells>
  <phoneticPr fontId="6" type="noConversion"/>
  <dataValidations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" xr:uid="{00000000-0002-0000-0000-000001000000}"/>
    <dataValidation allowBlank="1" showInputMessage="1" showErrorMessage="1" prompt="Monto presupuestado para el producto" sqref="D29:D31 E30:F31 F29" xr:uid="{00000000-0002-0000-0000-000002000000}"/>
    <dataValidation allowBlank="1" showInputMessage="1" showErrorMessage="1" prompt="Meta anual del indicador" sqref="C29:C31 E29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7:J38 B42:J42" xr:uid="{00000000-0002-0000-0000-000008000000}"/>
    <dataValidation allowBlank="1" showInputMessage="1" showErrorMessage="1" prompt="1. Describir lo plasmado en el presupuesto_x000a_2. Describir lo alcanzado en términos financieros y de producción " sqref="B36:J36 B41:J41" xr:uid="{00000000-0002-0000-0000-000009000000}"/>
    <dataValidation allowBlank="1" showInputMessage="1" showErrorMessage="1" prompt="¿En qué consiste el producto? su objetivo" sqref="B35:J35 B40:J40" xr:uid="{00000000-0002-0000-0000-00000A000000}"/>
    <dataValidation allowBlank="1" showInputMessage="1" showErrorMessage="1" prompt="Nombre del product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1:J21" xr:uid="{00000000-0002-0000-0000-00000C000000}"/>
    <dataValidation allowBlank="1" showInputMessage="1" prompt="Nombre del capítulo" sqref="B9:J11" xr:uid="{00000000-0002-0000-0000-00000D000000}"/>
    <dataValidation allowBlank="1" sqref="A9" xr:uid="{00000000-0002-0000-0000-00000E000000}"/>
    <dataValidation allowBlank="1" showInputMessage="1" showErrorMessage="1" prompt="Oportunidades de mejora identificadas" sqref="A50:J50 A45:J45" xr:uid="{00000000-0002-0000-0000-00000F000000}"/>
  </dataValidations>
  <printOptions horizontalCentered="1" verticalCentered="1"/>
  <pageMargins left="0.1" right="0.1" top="0.1" bottom="0.1" header="0.3" footer="0.3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Ashley Marie Arias Castro</cp:lastModifiedBy>
  <cp:lastPrinted>2022-07-05T20:06:02Z</cp:lastPrinted>
  <dcterms:created xsi:type="dcterms:W3CDTF">2021-03-22T15:50:10Z</dcterms:created>
  <dcterms:modified xsi:type="dcterms:W3CDTF">2022-07-06T13:02:21Z</dcterms:modified>
</cp:coreProperties>
</file>